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<sst xmlns="http://schemas.openxmlformats.org/spreadsheetml/2006/main" count="175" uniqueCount="151">
  <si>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</si>
  <si>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</si>
  <si>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</si>
  <si>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</si>
  <si>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</si>
  <si>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</si>
  <si>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</si>
  <si>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</si>
  <si>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</si>
  <si>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</si>
  <si>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</si>
  <si>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</si>
  <si>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</si>
  <si>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</si>
  <si>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</si>
  <si>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</si>
  <si>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</si>
  <si>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</si>
  <si>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</si>
  <si>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</si>
  <si>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</si>
  <si>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</si>
  <si>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</si>
  <si>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</si>
  <si>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</si>
  <si>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</si>
  <si>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</si>
  <si>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</si>
  <si>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</si>
  <si>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</si>
  <si>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</si>
  <si>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</si>
  <si>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</si>
  <si>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</si>
  <si>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</si>
  <si>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</si>
  <si>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</si>
  <si>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</si>
  <si>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</si>
  <si>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</si>
  <si>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</si>
  <si>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</si>
  <si>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</si>
  <si>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</si>
  <si>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</si>
  <si>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</si>
  <si>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</si>
  <si>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</si>
  <si>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</si>
  <si>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</si>
  <si>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</si>
  <si>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</si>
  <si>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</si>
  <si>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</si>
  <si>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</si>
  <si>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</si>
  <si>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</si>
  <si>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</si>
  <si>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</si>
  <si>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</si>
  <si>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</si>
  <si>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</si>
  <si>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</si>
  <si>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</si>
  <si>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</si>
  <si>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</si>
  <si>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</si>
  <si>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</si>
  <si>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</si>
  <si>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</si>
  <si>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</si>
  <si>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</si>
  <si>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</si>
  <si>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</si>
  <si>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</si>
  <si>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</si>
  <si>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</si>
  <si>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</si>
  <si>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</si>
  <si>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</si>
  <si>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</si>
  <si>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</si>
  <si>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</si>
  <si>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</si>
  <si>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</si>
  <si>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</si>
  <si>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</si>
  <si>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</si>
  <si>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</si>
  <si>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</si>
  <si>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</si>
  <si>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</si>
  <si>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</si>
  <si>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</si>
  <si>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</si>
  <si>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</si>
  <si>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</si>
  <si>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</si>
  <si>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</si>
  <si>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</si>
  <si>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</si>
  <si>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</si>
  <si>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</si>
  <si>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</si>
  <si>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</si>
  <si>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</si>
  <si>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</si>
  <si>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</si>
  <si>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</si>
  <si>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</si>
  <si>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</si>
  <si>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</si>
  <si>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</si>
  <si>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</si>
  <si>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</si>
  <si>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</si>
  <si>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</si>
  <si>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</si>
  <si>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</si>
  <si>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</si>
  <si>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</si>
  <si>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</si>
  <si>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</si>
  <si>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</si>
  <si>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</si>
  <si>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</si>
  <si>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</si>
  <si>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</si>
  <si>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</si>
  <si>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</si>
  <si>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</si>
  <si>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</si>
  <si>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</si>
  <si>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</si>
  <si>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</si>
  <si>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</si>
  <si>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</si>
  <si>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</si>
  <si>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</si>
  <si>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</si>
  <si>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</si>
  <si>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</si>
  <si>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</si>
  <si>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</si>
  <si>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</si>
  <si>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</si>
  <si>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</si>
  <si>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</si>
  <si>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</si>
  <si>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</si>
  <si>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10.03.2017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</si>
</sst>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_р_."/>
    <numFmt numFmtId="168" formatCode="#,##0.00\ _г_р_н_.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42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7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5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67" fontId="17" fillId="25" borderId="13" xfId="0" applyNumberFormat="1" applyFont="1" applyFill="1" applyBorder="1" applyAlignment="1">
      <alignment horizontal="center" vertical="center" wrapText="1"/>
    </xf>
    <xf numFmtId="167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8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67" fontId="17" fillId="7" borderId="10" xfId="0" applyNumberFormat="1" applyFont="1" applyFill="1" applyBorder="1" applyAlignment="1">
      <alignment horizontal="center" vertical="center" wrapText="1"/>
    </xf>
    <xf numFmtId="168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164" fontId="25" fillId="25" borderId="10" xfId="0" applyNumberFormat="1" applyFont="1" applyFill="1" applyBorder="1" applyAlignment="1">
      <alignment horizontal="center" vertical="center" wrapText="1"/>
    </xf>
    <xf numFmtId="164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79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168" fontId="25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64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center" vertical="center" wrapText="1"/>
    </xf>
    <xf numFmtId="166" fontId="18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/>
    </xf>
    <xf numFmtId="0" fontId="21" fillId="25" borderId="10" xfId="79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67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67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67" fontId="25" fillId="25" borderId="10" xfId="0" applyNumberFormat="1" applyFont="1" applyFill="1" applyBorder="1" applyAlignment="1">
      <alignment horizontal="center"/>
    </xf>
    <xf numFmtId="167" fontId="25" fillId="25" borderId="10" xfId="0" applyNumberFormat="1" applyFont="1" applyFill="1" applyBorder="1" applyAlignment="1">
      <alignment horizontal="left"/>
    </xf>
    <xf numFmtId="167" fontId="25" fillId="25" borderId="13" xfId="0" applyNumberFormat="1" applyFont="1" applyFill="1" applyBorder="1" applyAlignment="1">
      <alignment horizontal="left"/>
    </xf>
    <xf numFmtId="168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67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168" fontId="18" fillId="25" borderId="10" xfId="0" applyNumberFormat="1" applyFont="1" applyFill="1" applyBorder="1" applyAlignment="1">
      <alignment horizontal="center" vertical="center" wrapText="1"/>
    </xf>
    <xf numFmtId="165" fontId="15" fillId="25" borderId="10" xfId="0" applyNumberFormat="1" applyFont="1" applyFill="1" applyBorder="1" applyAlignment="1">
      <alignment horizontal="center"/>
    </xf>
    <xf numFmtId="166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67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67" fontId="17" fillId="24" borderId="10" xfId="0" applyNumberFormat="1" applyFont="1" applyFill="1" applyBorder="1" applyAlignment="1">
      <alignment horizontal="center" vertical="center" wrapText="1"/>
    </xf>
    <xf numFmtId="167" fontId="17" fillId="24" borderId="13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168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64" fontId="17" fillId="17" borderId="10" xfId="0" applyNumberFormat="1" applyFont="1" applyFill="1" applyBorder="1" applyAlignment="1">
      <alignment horizontal="center" vertical="center" wrapText="1"/>
    </xf>
    <xf numFmtId="164" fontId="2" fillId="17" borderId="10" xfId="0" applyNumberFormat="1" applyFont="1" applyFill="1" applyBorder="1" applyAlignment="1">
      <alignment horizontal="center" vertical="center" wrapText="1"/>
    </xf>
    <xf numFmtId="167" fontId="17" fillId="17" borderId="10" xfId="0" applyNumberFormat="1" applyFont="1" applyFill="1" applyBorder="1" applyAlignment="1">
      <alignment horizontal="center" vertical="center" wrapText="1"/>
    </xf>
    <xf numFmtId="168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67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64" fontId="18" fillId="17" borderId="10" xfId="0" applyNumberFormat="1" applyFont="1" applyFill="1" applyBorder="1" applyAlignment="1">
      <alignment horizontal="center" vertical="center" wrapText="1"/>
    </xf>
    <xf numFmtId="164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66" fontId="18" fillId="17" borderId="10" xfId="0" applyNumberFormat="1" applyFont="1" applyFill="1" applyBorder="1" applyAlignment="1">
      <alignment horizontal="center" vertical="center" wrapText="1"/>
    </xf>
    <xf numFmtId="168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67" fontId="25" fillId="17" borderId="10" xfId="0" applyNumberFormat="1" applyFont="1" applyFill="1" applyBorder="1" applyAlignment="1">
      <alignment horizontal="left" vertical="center" wrapText="1"/>
    </xf>
    <xf numFmtId="167" fontId="25" fillId="17" borderId="13" xfId="0" applyNumberFormat="1" applyFont="1" applyFill="1" applyBorder="1" applyAlignment="1">
      <alignment horizontal="left" vertical="center" wrapText="1"/>
    </xf>
    <xf numFmtId="165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67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64" fontId="17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67" fontId="17" fillId="23" borderId="13" xfId="0" applyNumberFormat="1" applyFont="1" applyFill="1" applyBorder="1" applyAlignment="1">
      <alignment horizontal="center" vertical="center" wrapText="1"/>
    </xf>
    <xf numFmtId="168" fontId="17" fillId="23" borderId="10" xfId="0" applyNumberFormat="1" applyFont="1" applyFill="1" applyBorder="1" applyAlignment="1">
      <alignment horizontal="center" vertical="center" wrapText="1"/>
    </xf>
    <xf numFmtId="0" fontId="2" fillId="23" borderId="10" xfId="79" applyFont="1" applyFill="1" applyBorder="1" applyAlignment="1">
      <alignment horizontal="left" wrapText="1"/>
      <protection/>
    </xf>
    <xf numFmtId="164" fontId="18" fillId="23" borderId="10" xfId="0" applyNumberFormat="1" applyFont="1" applyFill="1" applyBorder="1" applyAlignment="1">
      <alignment horizontal="center" vertical="center" wrapText="1"/>
    </xf>
    <xf numFmtId="167" fontId="25" fillId="23" borderId="10" xfId="0" applyNumberFormat="1" applyFont="1" applyFill="1" applyBorder="1" applyAlignment="1">
      <alignment horizontal="center" vertical="center" wrapText="1"/>
    </xf>
    <xf numFmtId="166" fontId="18" fillId="23" borderId="10" xfId="0" applyNumberFormat="1" applyFont="1" applyFill="1" applyBorder="1" applyAlignment="1">
      <alignment horizontal="center" vertical="center" wrapText="1"/>
    </xf>
    <xf numFmtId="168" fontId="25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67" fontId="17" fillId="23" borderId="13" xfId="0" applyNumberFormat="1" applyFont="1" applyFill="1" applyBorder="1" applyAlignment="1">
      <alignment horizontal="left" vertical="center" wrapText="1"/>
    </xf>
    <xf numFmtId="165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67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67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65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67" fontId="25" fillId="23" borderId="13" xfId="0" applyNumberFormat="1" applyFont="1" applyFill="1" applyBorder="1" applyAlignment="1">
      <alignment horizontal="left"/>
    </xf>
    <xf numFmtId="167" fontId="25" fillId="23" borderId="10" xfId="0" applyNumberFormat="1" applyFont="1" applyFill="1" applyBorder="1" applyAlignment="1">
      <alignment horizontal="left"/>
    </xf>
    <xf numFmtId="165" fontId="21" fillId="23" borderId="10" xfId="0" applyNumberFormat="1" applyFont="1" applyFill="1" applyBorder="1" applyAlignment="1">
      <alignment horizontal="center"/>
    </xf>
    <xf numFmtId="168" fontId="15" fillId="23" borderId="10" xfId="0" applyNumberFormat="1" applyFont="1" applyFill="1" applyBorder="1" applyAlignment="1">
      <alignment horizontal="center"/>
    </xf>
    <xf numFmtId="165" fontId="2" fillId="23" borderId="10" xfId="0" applyNumberFormat="1" applyFont="1" applyFill="1" applyBorder="1" applyAlignment="1">
      <alignment horizontal="center"/>
    </xf>
    <xf numFmtId="166" fontId="17" fillId="23" borderId="10" xfId="0" applyNumberFormat="1" applyFont="1" applyFill="1" applyBorder="1" applyAlignment="1">
      <alignment horizontal="center" vertical="center" wrapText="1"/>
    </xf>
    <xf numFmtId="167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67" fontId="23" fillId="23" borderId="13" xfId="0" applyNumberFormat="1" applyFont="1" applyFill="1" applyBorder="1" applyAlignment="1">
      <alignment horizontal="center" vertical="center"/>
    </xf>
    <xf numFmtId="167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17" borderId="10" xfId="0" applyNumberFormat="1" applyFill="1" applyBorder="1" applyAlignment="1">
      <alignment horizontal="center" vertical="center"/>
    </xf>
    <xf numFmtId="164" fontId="15" fillId="23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65" fontId="15" fillId="0" borderId="10" xfId="0" applyNumberFormat="1" applyFont="1" applyBorder="1" applyAlignment="1">
      <alignment horizontal="center"/>
    </xf>
    <xf numFmtId="165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64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67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2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7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Xl000012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3 2" xfId="76"/>
    <cellStyle name="Обычный 4" xfId="77"/>
    <cellStyle name="Обычный 9 2" xfId="78"/>
    <cellStyle name="Обычный_дод 8 до бюджету 201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28">
      <selection activeCell="AG36" sqref="AG36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50"/>
      <c r="AF4" s="250"/>
      <c r="AG4" s="250"/>
      <c r="AH4" s="250"/>
    </row>
    <row r="5" spans="1:34" ht="20.25" customHeight="1">
      <c r="A5" s="271" t="s">
        <v>6</v>
      </c>
      <c r="B5" s="207"/>
      <c r="C5" s="272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8" t="s">
        <v>13</v>
      </c>
      <c r="K5" s="258" t="s">
        <v>14</v>
      </c>
      <c r="L5" s="258" t="s">
        <v>15</v>
      </c>
      <c r="M5" s="265" t="s">
        <v>62</v>
      </c>
      <c r="N5" s="258" t="s">
        <v>86</v>
      </c>
      <c r="O5" s="258"/>
      <c r="P5" s="258"/>
      <c r="Q5" s="274" t="s">
        <v>3</v>
      </c>
      <c r="R5" s="275" t="s">
        <v>4</v>
      </c>
      <c r="S5" s="276" t="s">
        <v>2</v>
      </c>
      <c r="T5" s="276"/>
      <c r="U5" s="44"/>
      <c r="V5" s="259" t="s">
        <v>81</v>
      </c>
      <c r="W5" s="259" t="s">
        <v>70</v>
      </c>
      <c r="X5" s="259" t="s">
        <v>63</v>
      </c>
      <c r="Y5" s="280" t="s">
        <v>35</v>
      </c>
      <c r="Z5" s="283" t="s">
        <v>85</v>
      </c>
      <c r="AA5" s="253" t="s">
        <v>68</v>
      </c>
      <c r="AB5" s="253" t="s">
        <v>69</v>
      </c>
      <c r="AC5" s="243" t="s">
        <v>71</v>
      </c>
      <c r="AE5" s="268" t="s">
        <v>84</v>
      </c>
      <c r="AF5" s="269"/>
      <c r="AH5" s="208" t="s">
        <v>115</v>
      </c>
    </row>
    <row r="6" spans="1:32" ht="20.25" customHeight="1">
      <c r="A6" s="271"/>
      <c r="B6" s="207"/>
      <c r="C6" s="273"/>
      <c r="E6" s="15"/>
      <c r="F6" s="15"/>
      <c r="G6" s="16"/>
      <c r="H6" s="15"/>
      <c r="I6" s="15"/>
      <c r="J6" s="258"/>
      <c r="K6" s="258"/>
      <c r="L6" s="258"/>
      <c r="M6" s="266"/>
      <c r="N6" s="258"/>
      <c r="O6" s="258"/>
      <c r="P6" s="258"/>
      <c r="Q6" s="274"/>
      <c r="R6" s="275"/>
      <c r="S6" s="225"/>
      <c r="T6" s="225"/>
      <c r="U6" s="226"/>
      <c r="V6" s="260"/>
      <c r="W6" s="260"/>
      <c r="X6" s="260"/>
      <c r="Y6" s="281"/>
      <c r="Z6" s="284"/>
      <c r="AA6" s="254"/>
      <c r="AB6" s="254"/>
      <c r="AC6" s="251"/>
      <c r="AD6" s="208"/>
      <c r="AE6" s="223"/>
      <c r="AF6" s="224"/>
    </row>
    <row r="7" spans="1:34" ht="111.75" customHeight="1">
      <c r="A7" s="271"/>
      <c r="B7" s="15" t="s">
        <v>113</v>
      </c>
      <c r="C7" s="273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8"/>
      <c r="K7" s="258"/>
      <c r="L7" s="258"/>
      <c r="M7" s="267"/>
      <c r="N7" s="258"/>
      <c r="O7" s="258"/>
      <c r="P7" s="258"/>
      <c r="Q7" s="274"/>
      <c r="R7" s="274"/>
      <c r="S7" s="270" t="s">
        <v>5</v>
      </c>
      <c r="T7" s="270"/>
      <c r="U7" s="42"/>
      <c r="V7" s="261"/>
      <c r="W7" s="277"/>
      <c r="X7" s="261"/>
      <c r="Y7" s="282"/>
      <c r="Z7" s="285"/>
      <c r="AA7" s="255"/>
      <c r="AB7" s="255"/>
      <c r="AC7" s="252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12767492.75</v>
      </c>
      <c r="AH9" s="230">
        <f>AG9/AD9*100</f>
        <v>21.61344881558011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3094099.61</v>
      </c>
      <c r="AH10" s="231">
        <f>AG10/AD10*100</f>
        <v>22.334439414324528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40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40">
        <f>1043663.87+1051800.53</f>
        <v>2095464.4</v>
      </c>
      <c r="AH12" s="232">
        <f t="shared" si="3"/>
        <v>25.99000603973103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40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40">
        <f>38352.05+32179.65+6772.4</f>
        <v>77304.1</v>
      </c>
      <c r="AH14" s="232">
        <f t="shared" si="3"/>
        <v>16.200298840891328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3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40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40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1366275</v>
      </c>
      <c r="AH17" s="231">
        <f t="shared" si="3"/>
        <v>22.352276544212447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40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40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40"/>
      <c r="AH20" s="232">
        <f t="shared" si="3"/>
        <v>0</v>
      </c>
    </row>
    <row r="21" spans="1:34" ht="20.25" customHeight="1">
      <c r="A21" s="22"/>
      <c r="B21" s="202"/>
      <c r="C21" s="262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40"/>
      <c r="AH21" s="232">
        <f t="shared" si="3"/>
        <v>0</v>
      </c>
    </row>
    <row r="22" spans="1:34" ht="40.5" customHeight="1">
      <c r="A22" s="22"/>
      <c r="B22" s="203"/>
      <c r="C22" s="263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40">
        <f>650252+225720+335728</f>
        <v>1211700</v>
      </c>
      <c r="AH22" s="232">
        <f t="shared" si="3"/>
        <v>36.99263940201577</v>
      </c>
    </row>
    <row r="23" spans="1:34" ht="19.5" customHeight="1">
      <c r="A23" s="22"/>
      <c r="B23" s="204"/>
      <c r="C23" s="264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40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86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87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88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89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157765.61</v>
      </c>
      <c r="AH28" s="231">
        <f t="shared" si="3"/>
        <v>6.359465091905836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90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40">
        <f>24523.67+4769.34+10805.47+19081.78+3449.77</f>
        <v>62630.02999999999</v>
      </c>
      <c r="AH29" s="232">
        <f t="shared" si="3"/>
        <v>3.672669325045446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90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40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90"/>
      <c r="AD31" s="98">
        <f>Z32</f>
        <v>29200</v>
      </c>
      <c r="AE31" s="188"/>
      <c r="AF31" s="187"/>
      <c r="AG31" s="240">
        <v>991.77</v>
      </c>
      <c r="AH31" s="232">
        <f t="shared" si="3"/>
        <v>3.396472602739726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91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40">
        <f>1663.1+365.88+41998.23+9239.61+8105.44+32771.55</f>
        <v>94143.81000000001</v>
      </c>
      <c r="AH32" s="232">
        <f t="shared" si="3"/>
        <v>13.255957476767112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7160797.26</v>
      </c>
      <c r="AH33" s="231">
        <f t="shared" si="3"/>
        <v>26.592424460086534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40">
        <f>492263.85+114163.52+163090.75+179399.82</f>
        <v>948917.94</v>
      </c>
      <c r="AH34" s="232">
        <f t="shared" si="3"/>
        <v>21.35969637689535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40">
        <f>500760.42+434385+1621704+492534.67+850503.69+313343.46+279396.43+248352.38+447633.52+805957.41+217308.34</f>
        <v>6211879.32</v>
      </c>
      <c r="AH35" s="232">
        <f t="shared" si="3"/>
        <v>30.2100669649135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40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956537.5900000001</v>
      </c>
      <c r="AH39" s="231">
        <f t="shared" si="3"/>
        <v>13.618713640958472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</f>
        <v>956537.5900000001</v>
      </c>
      <c r="AH40" s="232">
        <f t="shared" si="3"/>
        <v>13.618713640958472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56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57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78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79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79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53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8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55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41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42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40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12788347.06</v>
      </c>
      <c r="AH67" s="229">
        <f t="shared" si="3"/>
        <v>21.356456689392214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AC49:AC51"/>
    <mergeCell ref="X5:X7"/>
    <mergeCell ref="Y5:Y7"/>
    <mergeCell ref="Z5:Z7"/>
    <mergeCell ref="AC25:AC27"/>
    <mergeCell ref="AC28:AC32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C44:C45"/>
    <mergeCell ref="K5:K7"/>
    <mergeCell ref="L5:L7"/>
    <mergeCell ref="V5:V7"/>
    <mergeCell ref="N5:P7"/>
    <mergeCell ref="C21:C23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2017-02-24T12:50:27Z</cp:lastPrinted>
  <dcterms:created xsi:type="dcterms:W3CDTF">2014-01-17T10:52:16Z</dcterms:created>
  <dcterms:modified xsi:type="dcterms:W3CDTF">2017-03-10T10:25:21Z</dcterms:modified>
  <cp:category/>
  <cp:version/>
  <cp:contentType/>
  <cp:contentStatus/>
</cp:coreProperties>
</file>